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6590" firstSheet="2" activeTab="5"/>
  </bookViews>
  <sheets>
    <sheet name="Мальчики 9-11" sheetId="1" r:id="rId1"/>
    <sheet name="Девочки 9-11" sheetId="2" r:id="rId2"/>
    <sheet name="Девочки 7-8 класс" sheetId="3" r:id="rId3"/>
    <sheet name=" Мальчики 7-8 класс" sheetId="4" r:id="rId4"/>
    <sheet name="Девочки 5-6 класс" sheetId="5" r:id="rId5"/>
    <sheet name="Мальчики 5-6 класс" sheetId="6" r:id="rId6"/>
  </sheets>
  <definedNames>
    <definedName name="_xlnm._FilterDatabase" localSheetId="3" hidden="1">' Мальчики 7-8 класс'!$A$7:$O$7</definedName>
    <definedName name="_xlnm._FilterDatabase" localSheetId="4" hidden="1">'Девочки 5-6 класс'!$A$7:$N$7</definedName>
    <definedName name="_xlnm._FilterDatabase" localSheetId="2" hidden="1">'Девочки 7-8 класс'!$A$7:$O$7</definedName>
    <definedName name="_xlnm._FilterDatabase" localSheetId="1" hidden="1">'Девочки 9-11'!$A$7:$O$7</definedName>
    <definedName name="_xlnm._FilterDatabase" localSheetId="5" hidden="1">'Мальчики 5-6 класс'!$A$7:$O$7</definedName>
    <definedName name="_xlnm._FilterDatabase" localSheetId="0" hidden="1">'Мальчики 9-11'!$A$7:$O$7</definedName>
  </definedNames>
  <calcPr fullCalcOnLoad="1"/>
</workbook>
</file>

<file path=xl/sharedStrings.xml><?xml version="1.0" encoding="utf-8"?>
<sst xmlns="http://schemas.openxmlformats.org/spreadsheetml/2006/main" count="253" uniqueCount="43">
  <si>
    <t>формула 3 вида</t>
  </si>
  <si>
    <t>Kтеор=</t>
  </si>
  <si>
    <t>Кгим=</t>
  </si>
  <si>
    <t>Ксп.игры=</t>
  </si>
  <si>
    <t>Mтеор=</t>
  </si>
  <si>
    <t>Мгим=</t>
  </si>
  <si>
    <t>minM</t>
  </si>
  <si>
    <t>теория</t>
  </si>
  <si>
    <t>вид 1</t>
  </si>
  <si>
    <t>ТЕОРИЯ</t>
  </si>
  <si>
    <t>БАСКЕТБОЛ</t>
  </si>
  <si>
    <t>№№</t>
  </si>
  <si>
    <t>ШИФР</t>
  </si>
  <si>
    <t>КЛАСС</t>
  </si>
  <si>
    <t>ГОРОД</t>
  </si>
  <si>
    <t>результат</t>
  </si>
  <si>
    <t>баллы</t>
  </si>
  <si>
    <t>sum</t>
  </si>
  <si>
    <t>N</t>
  </si>
  <si>
    <t>ОУ</t>
  </si>
  <si>
    <t>вид 2</t>
  </si>
  <si>
    <t>СПОРТ. ИГРЫ</t>
  </si>
  <si>
    <t>СПОРТИВ. ИГРЫ</t>
  </si>
  <si>
    <t>статус</t>
  </si>
  <si>
    <t>Белгород</t>
  </si>
  <si>
    <t>16</t>
  </si>
  <si>
    <t>36</t>
  </si>
  <si>
    <t>28</t>
  </si>
  <si>
    <t>30,5</t>
  </si>
  <si>
    <t>Статус</t>
  </si>
  <si>
    <t>43,5</t>
  </si>
  <si>
    <t>22,5</t>
  </si>
  <si>
    <t>46,5</t>
  </si>
  <si>
    <t>32</t>
  </si>
  <si>
    <t>40,5</t>
  </si>
  <si>
    <t>40</t>
  </si>
  <si>
    <t>38</t>
  </si>
  <si>
    <t>32,5</t>
  </si>
  <si>
    <t>8</t>
  </si>
  <si>
    <t>26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</si>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</sst>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2" borderId="11" xfId="0" applyFill="1" applyBorder="1" applyAlignment="1">
      <alignment horizontal="center"/>
    </xf>
    <xf numFmtId="49" fontId="0" fillId="32" borderId="11" xfId="0" applyNumberFormat="1" applyFill="1" applyBorder="1" applyAlignment="1">
      <alignment horizontal="center"/>
    </xf>
    <xf numFmtId="172" fontId="0" fillId="32" borderId="11" xfId="0" applyNumberFormat="1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18" sqref="H18"/>
    </sheetView>
  </sheetViews>
  <sheetFormatPr defaultColWidth="9.00390625" defaultRowHeight="12.75"/>
  <cols>
    <col min="3" max="3" width="2.875" style="0" customWidth="1"/>
    <col min="4" max="4" width="3.125" style="0" customWidth="1"/>
    <col min="5" max="5" width="4.25390625" style="0" customWidth="1"/>
    <col min="15" max="15" width="13.37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46.5</v>
      </c>
      <c r="D3" t="s">
        <v>5</v>
      </c>
      <c r="E3">
        <v>10</v>
      </c>
      <c r="H3" t="s">
        <v>6</v>
      </c>
      <c r="I3">
        <f>MIN(L8:L11)</f>
        <v>16.3</v>
      </c>
    </row>
    <row r="4" spans="2:8" ht="12.75">
      <c r="B4" t="s">
        <v>7</v>
      </c>
      <c r="H4" t="s">
        <v>20</v>
      </c>
    </row>
    <row r="6" spans="3:13" ht="12.75">
      <c r="C6" s="1"/>
      <c r="D6" s="1"/>
      <c r="E6" s="1"/>
      <c r="F6" s="1"/>
      <c r="H6" s="18" t="s">
        <v>9</v>
      </c>
      <c r="I6" s="19"/>
      <c r="J6" s="20"/>
      <c r="K6" s="20"/>
      <c r="L6" s="18" t="s">
        <v>10</v>
      </c>
      <c r="M6" s="19"/>
    </row>
    <row r="7" spans="1:15" ht="12.75">
      <c r="A7" s="2" t="s">
        <v>11</v>
      </c>
      <c r="B7" s="2" t="s">
        <v>12</v>
      </c>
      <c r="C7" s="2"/>
      <c r="D7" s="2"/>
      <c r="E7" s="2"/>
      <c r="F7" s="2" t="s">
        <v>13</v>
      </c>
      <c r="G7" s="2" t="s">
        <v>14</v>
      </c>
      <c r="H7" s="2" t="s">
        <v>15</v>
      </c>
      <c r="I7" s="2" t="s">
        <v>16</v>
      </c>
      <c r="J7" s="2" t="s">
        <v>15</v>
      </c>
      <c r="K7" s="2" t="s">
        <v>16</v>
      </c>
      <c r="L7" s="2" t="s">
        <v>15</v>
      </c>
      <c r="M7" s="2" t="s">
        <v>16</v>
      </c>
      <c r="N7" s="2" t="s">
        <v>17</v>
      </c>
      <c r="O7" s="6" t="s">
        <v>29</v>
      </c>
    </row>
    <row r="8" spans="1:15" s="15" customFormat="1" ht="12.75">
      <c r="A8" s="10">
        <v>1</v>
      </c>
      <c r="B8" s="10">
        <v>110002</v>
      </c>
      <c r="C8" s="10"/>
      <c r="D8" s="10"/>
      <c r="E8" s="10"/>
      <c r="F8" s="10">
        <v>10</v>
      </c>
      <c r="G8" s="10" t="s">
        <v>24</v>
      </c>
      <c r="H8" s="10">
        <v>46.5</v>
      </c>
      <c r="I8" s="13">
        <f>$B$2*H8/$B$3</f>
        <v>30</v>
      </c>
      <c r="J8" s="10">
        <v>9.2</v>
      </c>
      <c r="K8" s="10">
        <f>$E$2*J8/$E$3</f>
        <v>32.2</v>
      </c>
      <c r="L8" s="10">
        <v>16.4</v>
      </c>
      <c r="M8" s="10">
        <f>$I$2*$I$3/L8</f>
        <v>34.78658536585366</v>
      </c>
      <c r="N8" s="10">
        <f>SUM(I8,K8,M8)</f>
        <v>96.98658536585367</v>
      </c>
      <c r="O8" s="14" t="s">
        <v>40</v>
      </c>
    </row>
    <row r="9" spans="1:15" s="15" customFormat="1" ht="12.75">
      <c r="A9" s="10">
        <v>2</v>
      </c>
      <c r="B9" s="10">
        <v>111002</v>
      </c>
      <c r="C9" s="10"/>
      <c r="D9" s="10"/>
      <c r="E9" s="10"/>
      <c r="F9" s="10">
        <v>11</v>
      </c>
      <c r="G9" s="10" t="s">
        <v>24</v>
      </c>
      <c r="H9" s="11" t="s">
        <v>30</v>
      </c>
      <c r="I9" s="13">
        <f>$B$2*H9/$B$3</f>
        <v>28.06451612903226</v>
      </c>
      <c r="J9" s="12">
        <v>9.1</v>
      </c>
      <c r="K9" s="10">
        <f>$E$2*J9/$E$3</f>
        <v>31.85</v>
      </c>
      <c r="L9" s="10">
        <v>16.3</v>
      </c>
      <c r="M9" s="10">
        <f>$I$2*$I$3/L9</f>
        <v>35</v>
      </c>
      <c r="N9" s="10">
        <f>SUM(I9,K9,M9)</f>
        <v>94.91451612903226</v>
      </c>
      <c r="O9" s="14" t="s">
        <v>42</v>
      </c>
    </row>
    <row r="10" spans="1:15" ht="12.75">
      <c r="A10" s="2">
        <v>3</v>
      </c>
      <c r="B10" s="2">
        <v>109001</v>
      </c>
      <c r="C10" s="2"/>
      <c r="D10" s="2"/>
      <c r="E10" s="2"/>
      <c r="F10" s="2">
        <v>9</v>
      </c>
      <c r="G10" s="2" t="s">
        <v>24</v>
      </c>
      <c r="H10" s="2">
        <v>32.5</v>
      </c>
      <c r="I10" s="5">
        <f>$B$2*H10/$B$3</f>
        <v>20.967741935483872</v>
      </c>
      <c r="J10" s="4">
        <v>6</v>
      </c>
      <c r="K10" s="2">
        <f>$E$2*J10/$E$3</f>
        <v>21</v>
      </c>
      <c r="L10" s="2">
        <v>16.7</v>
      </c>
      <c r="M10" s="2">
        <f>$I$2*$I$3/L10</f>
        <v>34.16167664670659</v>
      </c>
      <c r="N10" s="2">
        <f>SUM(I10,K10,M10)</f>
        <v>76.12941858219045</v>
      </c>
      <c r="O10" s="7" t="s">
        <v>41</v>
      </c>
    </row>
    <row r="11" spans="1:15" ht="12.75">
      <c r="A11" s="2">
        <v>4</v>
      </c>
      <c r="B11" s="2">
        <v>111003</v>
      </c>
      <c r="C11" s="2"/>
      <c r="D11" s="2"/>
      <c r="E11" s="2"/>
      <c r="F11" s="2">
        <v>11</v>
      </c>
      <c r="G11" s="2" t="s">
        <v>24</v>
      </c>
      <c r="H11" s="3" t="s">
        <v>26</v>
      </c>
      <c r="I11" s="5">
        <f>$B$2*H11/$B$3</f>
        <v>23.225806451612904</v>
      </c>
      <c r="J11" s="4">
        <v>7.5</v>
      </c>
      <c r="K11" s="2">
        <f>$E$2*J11/$E$3</f>
        <v>26.25</v>
      </c>
      <c r="L11" s="2">
        <v>25.4</v>
      </c>
      <c r="M11" s="2">
        <f>$I$2*$I$3/L11</f>
        <v>22.460629921259844</v>
      </c>
      <c r="N11" s="2">
        <f>SUM(I11,K11,M11)</f>
        <v>71.93643637287275</v>
      </c>
      <c r="O11" s="7" t="s">
        <v>41</v>
      </c>
    </row>
    <row r="12" spans="1:15" ht="12.75">
      <c r="A12" s="2">
        <v>5</v>
      </c>
      <c r="B12" s="2">
        <v>109005</v>
      </c>
      <c r="C12" s="2"/>
      <c r="D12" s="2"/>
      <c r="E12" s="2"/>
      <c r="F12" s="2">
        <v>9</v>
      </c>
      <c r="G12" s="2" t="s">
        <v>24</v>
      </c>
      <c r="H12" s="3" t="s">
        <v>31</v>
      </c>
      <c r="I12" s="5">
        <f>$B$2*H12/$B$3</f>
        <v>14.516129032258064</v>
      </c>
      <c r="J12" s="4">
        <v>6.2</v>
      </c>
      <c r="K12" s="2">
        <f>$E$2*J12/$E$3</f>
        <v>21.7</v>
      </c>
      <c r="L12" s="2">
        <v>21.5</v>
      </c>
      <c r="M12" s="2">
        <f>$I$2*$I$3/L12</f>
        <v>26.53488372093023</v>
      </c>
      <c r="N12" s="2">
        <f>SUM(I12,K12,M12)</f>
        <v>62.7510127531883</v>
      </c>
      <c r="O12" s="7" t="s">
        <v>41</v>
      </c>
    </row>
  </sheetData>
  <sheetProtection/>
  <autoFilter ref="A7:O7">
    <sortState ref="A8:O12">
      <sortCondition descending="1" sortBy="value" ref="N8:N12"/>
    </sortState>
  </autoFilter>
  <mergeCells count="3">
    <mergeCell ref="L6:M6"/>
    <mergeCell ref="J6:K6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38" sqref="K38"/>
    </sheetView>
  </sheetViews>
  <sheetFormatPr defaultColWidth="9.00390625" defaultRowHeight="12.75"/>
  <cols>
    <col min="3" max="3" width="3.75390625" style="16" customWidth="1"/>
    <col min="4" max="4" width="4.625" style="16" customWidth="1"/>
    <col min="5" max="5" width="5.25390625" style="16" customWidth="1"/>
    <col min="15" max="15" width="11.75390625" style="0" customWidth="1"/>
  </cols>
  <sheetData>
    <row r="1" ht="12.75">
      <c r="D1" s="16" t="s">
        <v>0</v>
      </c>
    </row>
    <row r="2" spans="1:9" ht="12.75">
      <c r="A2" t="s">
        <v>1</v>
      </c>
      <c r="B2">
        <v>30</v>
      </c>
      <c r="D2" s="16" t="s">
        <v>2</v>
      </c>
      <c r="E2" s="16">
        <v>35</v>
      </c>
      <c r="H2" t="s">
        <v>3</v>
      </c>
      <c r="I2">
        <v>35</v>
      </c>
    </row>
    <row r="3" spans="1:9" ht="12.75">
      <c r="A3" t="s">
        <v>4</v>
      </c>
      <c r="B3">
        <v>46.5</v>
      </c>
      <c r="D3" s="16" t="s">
        <v>5</v>
      </c>
      <c r="E3" s="16">
        <v>10</v>
      </c>
      <c r="H3" t="s">
        <v>6</v>
      </c>
      <c r="I3">
        <f>MIN(L8:L11)</f>
        <v>16</v>
      </c>
    </row>
    <row r="4" spans="2:8" ht="12.75">
      <c r="B4" t="s">
        <v>7</v>
      </c>
      <c r="H4" t="s">
        <v>20</v>
      </c>
    </row>
    <row r="6" spans="3:13" ht="12.75">
      <c r="C6" s="9"/>
      <c r="D6" s="9"/>
      <c r="E6" s="9"/>
      <c r="F6" s="8"/>
      <c r="G6" s="8"/>
      <c r="H6" s="21" t="s">
        <v>9</v>
      </c>
      <c r="I6" s="21"/>
      <c r="J6" s="22"/>
      <c r="K6" s="22"/>
      <c r="L6" s="21" t="s">
        <v>10</v>
      </c>
      <c r="M6" s="21"/>
    </row>
    <row r="7" spans="1:15" ht="12.75">
      <c r="A7" s="2" t="s">
        <v>18</v>
      </c>
      <c r="B7" s="2" t="s">
        <v>12</v>
      </c>
      <c r="C7" s="2"/>
      <c r="D7" s="2"/>
      <c r="E7" s="2"/>
      <c r="F7" s="2" t="s">
        <v>13</v>
      </c>
      <c r="G7" s="2" t="s">
        <v>19</v>
      </c>
      <c r="H7" s="2" t="s">
        <v>15</v>
      </c>
      <c r="I7" s="2" t="s">
        <v>16</v>
      </c>
      <c r="J7" s="2" t="s">
        <v>15</v>
      </c>
      <c r="K7" s="2" t="s">
        <v>16</v>
      </c>
      <c r="L7" s="2" t="s">
        <v>15</v>
      </c>
      <c r="M7" s="2" t="s">
        <v>16</v>
      </c>
      <c r="N7" s="2" t="s">
        <v>17</v>
      </c>
      <c r="O7" s="6" t="s">
        <v>29</v>
      </c>
    </row>
    <row r="8" spans="1:15" s="15" customFormat="1" ht="12.75">
      <c r="A8" s="10">
        <v>1</v>
      </c>
      <c r="B8" s="10">
        <v>110001</v>
      </c>
      <c r="C8" s="10"/>
      <c r="D8" s="10"/>
      <c r="E8" s="10"/>
      <c r="F8" s="10">
        <v>10</v>
      </c>
      <c r="G8" s="10">
        <v>1</v>
      </c>
      <c r="H8" s="11" t="s">
        <v>32</v>
      </c>
      <c r="I8" s="10">
        <f aca="true" t="shared" si="0" ref="I8:I18">$B$2*H8/$B$3</f>
        <v>30</v>
      </c>
      <c r="J8" s="12">
        <v>9.2</v>
      </c>
      <c r="K8" s="10">
        <f aca="true" t="shared" si="1" ref="K8:K18">$E$2*J8/$E$3</f>
        <v>32.2</v>
      </c>
      <c r="L8" s="10">
        <v>16</v>
      </c>
      <c r="M8" s="10">
        <f aca="true" t="shared" si="2" ref="M8:M18">$I$2*$I$3/L8</f>
        <v>35</v>
      </c>
      <c r="N8" s="10">
        <f aca="true" t="shared" si="3" ref="N8:N18">SUM(I8,K8,M8)</f>
        <v>97.2</v>
      </c>
      <c r="O8" s="14" t="s">
        <v>40</v>
      </c>
    </row>
    <row r="9" spans="1:15" s="15" customFormat="1" ht="12.75">
      <c r="A9" s="2">
        <v>2</v>
      </c>
      <c r="B9" s="10">
        <v>109004</v>
      </c>
      <c r="C9" s="10"/>
      <c r="D9" s="10"/>
      <c r="E9" s="10"/>
      <c r="F9" s="10">
        <v>9</v>
      </c>
      <c r="G9" s="2">
        <v>1</v>
      </c>
      <c r="H9" s="10">
        <v>44.5</v>
      </c>
      <c r="I9" s="2">
        <f t="shared" si="0"/>
        <v>28.70967741935484</v>
      </c>
      <c r="J9" s="12">
        <v>9.5</v>
      </c>
      <c r="K9" s="2">
        <f t="shared" si="1"/>
        <v>33.25</v>
      </c>
      <c r="L9" s="10">
        <v>16.2</v>
      </c>
      <c r="M9" s="2">
        <f t="shared" si="2"/>
        <v>34.567901234567906</v>
      </c>
      <c r="N9" s="2">
        <f t="shared" si="3"/>
        <v>96.52757865392275</v>
      </c>
      <c r="O9" s="7" t="s">
        <v>42</v>
      </c>
    </row>
    <row r="10" spans="1:15" s="15" customFormat="1" ht="12.75">
      <c r="A10" s="2">
        <v>3</v>
      </c>
      <c r="B10" s="10">
        <v>110004</v>
      </c>
      <c r="C10" s="10"/>
      <c r="D10" s="10"/>
      <c r="E10" s="10"/>
      <c r="F10" s="10">
        <v>10</v>
      </c>
      <c r="G10" s="2">
        <v>1</v>
      </c>
      <c r="H10" s="10">
        <v>42.5</v>
      </c>
      <c r="I10" s="2">
        <f t="shared" si="0"/>
        <v>27.419354838709676</v>
      </c>
      <c r="J10" s="10">
        <v>8.8</v>
      </c>
      <c r="K10" s="2">
        <f t="shared" si="1"/>
        <v>30.8</v>
      </c>
      <c r="L10" s="10">
        <v>17.1</v>
      </c>
      <c r="M10" s="2">
        <f t="shared" si="2"/>
        <v>32.748538011695906</v>
      </c>
      <c r="N10" s="2">
        <f t="shared" si="3"/>
        <v>90.96789285040558</v>
      </c>
      <c r="O10" s="7" t="s">
        <v>42</v>
      </c>
    </row>
    <row r="11" spans="1:15" s="15" customFormat="1" ht="12.75">
      <c r="A11" s="10">
        <v>4</v>
      </c>
      <c r="B11" s="10">
        <v>109003</v>
      </c>
      <c r="C11" s="10"/>
      <c r="D11" s="10"/>
      <c r="E11" s="10"/>
      <c r="F11" s="10">
        <v>9</v>
      </c>
      <c r="G11" s="10">
        <v>1</v>
      </c>
      <c r="H11" s="10">
        <v>43.5</v>
      </c>
      <c r="I11" s="10">
        <f t="shared" si="0"/>
        <v>28.06451612903226</v>
      </c>
      <c r="J11" s="10">
        <v>8.3</v>
      </c>
      <c r="K11" s="10">
        <f t="shared" si="1"/>
        <v>29.05</v>
      </c>
      <c r="L11" s="10">
        <v>16.8</v>
      </c>
      <c r="M11" s="10">
        <f t="shared" si="2"/>
        <v>33.33333333333333</v>
      </c>
      <c r="N11" s="10">
        <f t="shared" si="3"/>
        <v>90.44784946236558</v>
      </c>
      <c r="O11" s="7" t="s">
        <v>42</v>
      </c>
    </row>
    <row r="12" spans="1:15" s="15" customFormat="1" ht="12.75">
      <c r="A12" s="10">
        <v>5</v>
      </c>
      <c r="B12" s="2">
        <v>110005</v>
      </c>
      <c r="C12" s="2"/>
      <c r="D12" s="2"/>
      <c r="E12" s="2"/>
      <c r="F12" s="2">
        <v>10</v>
      </c>
      <c r="G12" s="2">
        <v>1</v>
      </c>
      <c r="H12" s="3" t="s">
        <v>34</v>
      </c>
      <c r="I12" s="2">
        <f t="shared" si="0"/>
        <v>26.129032258064516</v>
      </c>
      <c r="J12" s="4">
        <v>8.3</v>
      </c>
      <c r="K12" s="2">
        <f t="shared" si="1"/>
        <v>29.05</v>
      </c>
      <c r="L12" s="2">
        <v>16.5</v>
      </c>
      <c r="M12" s="2">
        <f t="shared" si="2"/>
        <v>33.93939393939394</v>
      </c>
      <c r="N12" s="2">
        <f t="shared" si="3"/>
        <v>89.11842619745846</v>
      </c>
      <c r="O12" s="7" t="s">
        <v>41</v>
      </c>
    </row>
    <row r="13" spans="1:15" s="15" customFormat="1" ht="12.75">
      <c r="A13" s="2">
        <v>6</v>
      </c>
      <c r="B13" s="10">
        <v>111001</v>
      </c>
      <c r="C13" s="10"/>
      <c r="D13" s="10"/>
      <c r="E13" s="10"/>
      <c r="F13" s="10">
        <v>11</v>
      </c>
      <c r="G13" s="10">
        <v>1</v>
      </c>
      <c r="H13" s="10">
        <v>38</v>
      </c>
      <c r="I13" s="10">
        <f t="shared" si="0"/>
        <v>24.516129032258064</v>
      </c>
      <c r="J13" s="10">
        <v>7.8</v>
      </c>
      <c r="K13" s="10">
        <f t="shared" si="1"/>
        <v>27.3</v>
      </c>
      <c r="L13" s="10">
        <v>16.3</v>
      </c>
      <c r="M13" s="10">
        <f t="shared" si="2"/>
        <v>34.355828220858896</v>
      </c>
      <c r="N13" s="10">
        <f t="shared" si="3"/>
        <v>86.17195725311696</v>
      </c>
      <c r="O13" s="7" t="s">
        <v>41</v>
      </c>
    </row>
    <row r="14" spans="1:15" ht="12.75">
      <c r="A14" s="2">
        <v>7</v>
      </c>
      <c r="B14" s="7">
        <v>110003</v>
      </c>
      <c r="C14" s="2"/>
      <c r="D14" s="2"/>
      <c r="E14" s="2"/>
      <c r="F14" s="10">
        <v>10</v>
      </c>
      <c r="G14" s="2">
        <v>1</v>
      </c>
      <c r="H14" s="2">
        <v>40.5</v>
      </c>
      <c r="I14" s="10">
        <f t="shared" si="0"/>
        <v>26.129032258064516</v>
      </c>
      <c r="J14" s="2">
        <v>7.5</v>
      </c>
      <c r="K14" s="10">
        <f t="shared" si="1"/>
        <v>26.25</v>
      </c>
      <c r="L14" s="10">
        <v>18.3</v>
      </c>
      <c r="M14" s="10">
        <f t="shared" si="2"/>
        <v>30.601092896174862</v>
      </c>
      <c r="N14" s="10">
        <f t="shared" si="3"/>
        <v>82.98012515423937</v>
      </c>
      <c r="O14" s="7" t="s">
        <v>41</v>
      </c>
    </row>
    <row r="15" spans="1:15" ht="12.75">
      <c r="A15" s="10">
        <v>8</v>
      </c>
      <c r="B15" s="7">
        <v>110006</v>
      </c>
      <c r="C15" s="2"/>
      <c r="D15" s="2"/>
      <c r="E15" s="2"/>
      <c r="F15" s="10">
        <v>10</v>
      </c>
      <c r="G15" s="2">
        <v>1</v>
      </c>
      <c r="H15" s="2">
        <v>36.5</v>
      </c>
      <c r="I15" s="10">
        <f t="shared" si="0"/>
        <v>23.548387096774192</v>
      </c>
      <c r="J15" s="2">
        <v>8</v>
      </c>
      <c r="K15" s="10">
        <f t="shared" si="1"/>
        <v>28</v>
      </c>
      <c r="L15" s="10">
        <v>18.1</v>
      </c>
      <c r="M15" s="10">
        <f t="shared" si="2"/>
        <v>30.939226519337016</v>
      </c>
      <c r="N15" s="10">
        <f t="shared" si="3"/>
        <v>82.4876136161112</v>
      </c>
      <c r="O15" s="7" t="s">
        <v>41</v>
      </c>
    </row>
    <row r="16" spans="1:15" ht="12.75">
      <c r="A16" s="10">
        <v>9</v>
      </c>
      <c r="B16" s="17">
        <v>109002</v>
      </c>
      <c r="C16" s="17"/>
      <c r="D16" s="17"/>
      <c r="E16" s="17"/>
      <c r="F16" s="17">
        <v>9</v>
      </c>
      <c r="G16" s="17">
        <v>1</v>
      </c>
      <c r="H16" s="17">
        <v>46.5</v>
      </c>
      <c r="I16" s="17">
        <f t="shared" si="0"/>
        <v>30</v>
      </c>
      <c r="J16" s="17">
        <v>7.8</v>
      </c>
      <c r="K16" s="17">
        <f t="shared" si="1"/>
        <v>27.3</v>
      </c>
      <c r="L16" s="17">
        <v>24.6</v>
      </c>
      <c r="M16" s="17">
        <f t="shared" si="2"/>
        <v>22.76422764227642</v>
      </c>
      <c r="N16" s="17">
        <f t="shared" si="3"/>
        <v>80.06422764227642</v>
      </c>
      <c r="O16" s="7" t="s">
        <v>41</v>
      </c>
    </row>
    <row r="17" spans="1:15" s="7" customFormat="1" ht="12.75">
      <c r="A17" s="2">
        <v>10</v>
      </c>
      <c r="B17" s="10">
        <v>110007</v>
      </c>
      <c r="C17" s="10"/>
      <c r="D17" s="10"/>
      <c r="E17" s="10"/>
      <c r="F17" s="10">
        <v>10</v>
      </c>
      <c r="G17" s="10">
        <v>1</v>
      </c>
      <c r="H17" s="11" t="s">
        <v>33</v>
      </c>
      <c r="I17" s="10">
        <f t="shared" si="0"/>
        <v>20.64516129032258</v>
      </c>
      <c r="J17" s="12">
        <v>6.5</v>
      </c>
      <c r="K17" s="10">
        <f t="shared" si="1"/>
        <v>22.75</v>
      </c>
      <c r="L17" s="10">
        <v>28.2</v>
      </c>
      <c r="M17" s="10">
        <f t="shared" si="2"/>
        <v>19.858156028368796</v>
      </c>
      <c r="N17" s="10">
        <f t="shared" si="3"/>
        <v>63.25331731869137</v>
      </c>
      <c r="O17" s="7" t="s">
        <v>41</v>
      </c>
    </row>
    <row r="18" spans="1:15" s="7" customFormat="1" ht="12.75">
      <c r="A18" s="2">
        <v>11</v>
      </c>
      <c r="B18" s="10">
        <v>110008</v>
      </c>
      <c r="C18" s="10"/>
      <c r="D18" s="10"/>
      <c r="E18" s="10"/>
      <c r="F18" s="10">
        <v>10</v>
      </c>
      <c r="G18" s="10">
        <v>1</v>
      </c>
      <c r="H18" s="10">
        <v>30.5</v>
      </c>
      <c r="I18" s="10">
        <f t="shared" si="0"/>
        <v>19.677419354838708</v>
      </c>
      <c r="J18" s="10">
        <v>5</v>
      </c>
      <c r="K18" s="10">
        <f t="shared" si="1"/>
        <v>17.5</v>
      </c>
      <c r="L18" s="10">
        <v>33.8</v>
      </c>
      <c r="M18" s="10">
        <f t="shared" si="2"/>
        <v>16.56804733727811</v>
      </c>
      <c r="N18" s="10">
        <f t="shared" si="3"/>
        <v>53.745466692116814</v>
      </c>
      <c r="O18" s="7" t="s">
        <v>41</v>
      </c>
    </row>
  </sheetData>
  <sheetProtection/>
  <autoFilter ref="A7:O7">
    <sortState ref="A8:O18">
      <sortCondition descending="1" sortBy="value" ref="N8:N18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7" sqref="C7:E19"/>
    </sheetView>
  </sheetViews>
  <sheetFormatPr defaultColWidth="9.00390625" defaultRowHeight="12.75"/>
  <cols>
    <col min="3" max="3" width="4.125" style="0" customWidth="1"/>
    <col min="4" max="4" width="4.375" style="0" customWidth="1"/>
    <col min="5" max="5" width="3.125" style="0" customWidth="1"/>
    <col min="7" max="7" width="10.25390625" style="0" customWidth="1"/>
    <col min="8" max="8" width="8.875" style="16" customWidth="1"/>
    <col min="15" max="15" width="15.12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s="16" t="s">
        <v>3</v>
      </c>
      <c r="I2">
        <v>35</v>
      </c>
    </row>
    <row r="3" spans="1:9" ht="12.75">
      <c r="A3" t="s">
        <v>4</v>
      </c>
      <c r="B3">
        <v>44</v>
      </c>
      <c r="D3" t="s">
        <v>5</v>
      </c>
      <c r="E3">
        <v>10</v>
      </c>
      <c r="H3" s="16" t="s">
        <v>6</v>
      </c>
      <c r="I3">
        <f>MIN(L8:L11)</f>
        <v>46.7</v>
      </c>
    </row>
    <row r="4" spans="2:8" ht="12.75">
      <c r="B4" t="s">
        <v>7</v>
      </c>
      <c r="H4" s="16" t="s">
        <v>20</v>
      </c>
    </row>
    <row r="6" spans="3:13" ht="12.75">
      <c r="C6" s="1"/>
      <c r="D6" s="1"/>
      <c r="E6" s="1"/>
      <c r="F6" s="1"/>
      <c r="H6" s="18" t="s">
        <v>9</v>
      </c>
      <c r="I6" s="19"/>
      <c r="J6" s="20"/>
      <c r="K6" s="20"/>
      <c r="L6" s="18" t="s">
        <v>10</v>
      </c>
      <c r="M6" s="19"/>
    </row>
    <row r="7" spans="1:15" ht="12.75">
      <c r="A7" s="2" t="s">
        <v>11</v>
      </c>
      <c r="B7" s="2" t="s">
        <v>12</v>
      </c>
      <c r="C7" s="2"/>
      <c r="D7" s="2"/>
      <c r="E7" s="2"/>
      <c r="F7" s="2" t="s">
        <v>13</v>
      </c>
      <c r="G7" s="2" t="s">
        <v>14</v>
      </c>
      <c r="H7" s="2" t="s">
        <v>15</v>
      </c>
      <c r="I7" s="2" t="s">
        <v>16</v>
      </c>
      <c r="J7" s="2" t="s">
        <v>15</v>
      </c>
      <c r="K7" s="2" t="s">
        <v>16</v>
      </c>
      <c r="L7" s="2" t="s">
        <v>15</v>
      </c>
      <c r="M7" s="2" t="s">
        <v>16</v>
      </c>
      <c r="N7" s="2" t="s">
        <v>17</v>
      </c>
      <c r="O7" s="6" t="s">
        <v>29</v>
      </c>
    </row>
    <row r="8" spans="1:15" s="15" customFormat="1" ht="12.75">
      <c r="A8" s="2">
        <v>1</v>
      </c>
      <c r="B8" s="2">
        <v>107003</v>
      </c>
      <c r="C8" s="6"/>
      <c r="D8" s="6"/>
      <c r="E8" s="6"/>
      <c r="F8" s="6">
        <v>7</v>
      </c>
      <c r="G8" s="2" t="s">
        <v>24</v>
      </c>
      <c r="H8" s="2">
        <v>44</v>
      </c>
      <c r="I8" s="13">
        <f aca="true" t="shared" si="0" ref="I8:I19">$B$2*H8/$B$3</f>
        <v>30</v>
      </c>
      <c r="J8" s="2">
        <v>9.2</v>
      </c>
      <c r="K8" s="10">
        <f aca="true" t="shared" si="1" ref="K8:K19">$E$2*J8/$E$3</f>
        <v>32.2</v>
      </c>
      <c r="L8" s="6">
        <v>52.5</v>
      </c>
      <c r="M8" s="10">
        <f aca="true" t="shared" si="2" ref="M8:M19">$I$2*$I$3/L8</f>
        <v>31.133333333333333</v>
      </c>
      <c r="N8" s="10">
        <f aca="true" t="shared" si="3" ref="N8:N19">SUM(I8,K8,M8)</f>
        <v>93.33333333333334</v>
      </c>
      <c r="O8" s="7" t="s">
        <v>40</v>
      </c>
    </row>
    <row r="9" spans="1:15" s="15" customFormat="1" ht="12.75">
      <c r="A9" s="10">
        <v>2</v>
      </c>
      <c r="B9" s="10">
        <v>108014</v>
      </c>
      <c r="C9" s="10"/>
      <c r="D9" s="10"/>
      <c r="E9" s="10"/>
      <c r="F9" s="10">
        <v>8</v>
      </c>
      <c r="G9" s="10" t="s">
        <v>24</v>
      </c>
      <c r="H9" s="11" t="s">
        <v>36</v>
      </c>
      <c r="I9" s="13">
        <f t="shared" si="0"/>
        <v>25.90909090909091</v>
      </c>
      <c r="J9" s="12">
        <v>8.9</v>
      </c>
      <c r="K9" s="10">
        <f t="shared" si="1"/>
        <v>31.15</v>
      </c>
      <c r="L9" s="10">
        <v>46.7</v>
      </c>
      <c r="M9" s="10">
        <f t="shared" si="2"/>
        <v>35</v>
      </c>
      <c r="N9" s="10">
        <f t="shared" si="3"/>
        <v>92.05909090909091</v>
      </c>
      <c r="O9" s="14" t="s">
        <v>42</v>
      </c>
    </row>
    <row r="10" spans="1:15" s="15" customFormat="1" ht="12.75">
      <c r="A10" s="2">
        <v>3</v>
      </c>
      <c r="B10" s="2">
        <v>108010</v>
      </c>
      <c r="C10" s="2"/>
      <c r="D10" s="2"/>
      <c r="E10" s="2"/>
      <c r="F10" s="2">
        <v>8</v>
      </c>
      <c r="G10" s="2" t="s">
        <v>24</v>
      </c>
      <c r="H10" s="2">
        <v>41.5</v>
      </c>
      <c r="I10" s="5">
        <f t="shared" si="0"/>
        <v>28.295454545454547</v>
      </c>
      <c r="J10" s="5">
        <v>8.5</v>
      </c>
      <c r="K10" s="2">
        <f t="shared" si="1"/>
        <v>29.75</v>
      </c>
      <c r="L10" s="2">
        <v>50.4</v>
      </c>
      <c r="M10" s="2">
        <f t="shared" si="2"/>
        <v>32.43055555555556</v>
      </c>
      <c r="N10" s="2">
        <f t="shared" si="3"/>
        <v>90.4760101010101</v>
      </c>
      <c r="O10" s="14" t="s">
        <v>42</v>
      </c>
    </row>
    <row r="11" spans="1:15" s="15" customFormat="1" ht="12.75">
      <c r="A11" s="10">
        <v>4</v>
      </c>
      <c r="B11" s="10">
        <v>108012</v>
      </c>
      <c r="C11" s="10"/>
      <c r="D11" s="10"/>
      <c r="E11" s="10"/>
      <c r="F11" s="10">
        <v>8</v>
      </c>
      <c r="G11" s="10" t="s">
        <v>24</v>
      </c>
      <c r="H11" s="11" t="s">
        <v>35</v>
      </c>
      <c r="I11" s="13">
        <f t="shared" si="0"/>
        <v>27.272727272727273</v>
      </c>
      <c r="J11" s="12">
        <v>8.9</v>
      </c>
      <c r="K11" s="10">
        <f t="shared" si="1"/>
        <v>31.15</v>
      </c>
      <c r="L11" s="10">
        <v>52.6</v>
      </c>
      <c r="M11" s="10">
        <f t="shared" si="2"/>
        <v>31.074144486692013</v>
      </c>
      <c r="N11" s="10">
        <f t="shared" si="3"/>
        <v>89.49687175941929</v>
      </c>
      <c r="O11" s="14" t="s">
        <v>42</v>
      </c>
    </row>
    <row r="12" spans="1:15" ht="12.75">
      <c r="A12" s="2">
        <v>5</v>
      </c>
      <c r="B12" s="2">
        <v>108001</v>
      </c>
      <c r="C12" s="2"/>
      <c r="D12" s="2"/>
      <c r="E12" s="2"/>
      <c r="F12" s="2">
        <v>8</v>
      </c>
      <c r="G12" s="2" t="s">
        <v>24</v>
      </c>
      <c r="H12" s="2">
        <v>35</v>
      </c>
      <c r="I12" s="5">
        <f t="shared" si="0"/>
        <v>23.863636363636363</v>
      </c>
      <c r="J12" s="2">
        <v>7.6</v>
      </c>
      <c r="K12" s="2">
        <f t="shared" si="1"/>
        <v>26.6</v>
      </c>
      <c r="L12" s="2">
        <v>44.2</v>
      </c>
      <c r="M12" s="2">
        <f t="shared" si="2"/>
        <v>36.97963800904977</v>
      </c>
      <c r="N12" s="2">
        <f t="shared" si="3"/>
        <v>87.44327437268615</v>
      </c>
      <c r="O12" s="14" t="s">
        <v>42</v>
      </c>
    </row>
    <row r="13" spans="1:15" ht="12.75">
      <c r="A13" s="2">
        <v>6</v>
      </c>
      <c r="B13" s="2">
        <v>107004</v>
      </c>
      <c r="C13" s="6"/>
      <c r="D13" s="6"/>
      <c r="E13" s="6"/>
      <c r="F13" s="6">
        <v>7</v>
      </c>
      <c r="G13" s="2" t="s">
        <v>24</v>
      </c>
      <c r="H13" s="2">
        <v>33</v>
      </c>
      <c r="I13" s="13">
        <f t="shared" si="0"/>
        <v>22.5</v>
      </c>
      <c r="J13" s="2">
        <v>8.2</v>
      </c>
      <c r="K13" s="10">
        <f t="shared" si="1"/>
        <v>28.7</v>
      </c>
      <c r="L13" s="6">
        <v>55.2</v>
      </c>
      <c r="M13" s="10">
        <f t="shared" si="2"/>
        <v>29.61050724637681</v>
      </c>
      <c r="N13" s="10">
        <f t="shared" si="3"/>
        <v>80.81050724637682</v>
      </c>
      <c r="O13" s="7" t="s">
        <v>41</v>
      </c>
    </row>
    <row r="14" spans="1:15" ht="12.75">
      <c r="A14" s="2">
        <v>7</v>
      </c>
      <c r="B14" s="6">
        <v>108002</v>
      </c>
      <c r="C14" s="6"/>
      <c r="D14" s="6"/>
      <c r="E14" s="6"/>
      <c r="F14" s="6">
        <v>8</v>
      </c>
      <c r="G14" s="2" t="s">
        <v>24</v>
      </c>
      <c r="H14" s="2">
        <v>29.5</v>
      </c>
      <c r="I14" s="13">
        <f t="shared" si="0"/>
        <v>20.113636363636363</v>
      </c>
      <c r="J14" s="2">
        <v>7.8</v>
      </c>
      <c r="K14" s="10">
        <f t="shared" si="1"/>
        <v>27.3</v>
      </c>
      <c r="L14" s="6">
        <v>49.8</v>
      </c>
      <c r="M14" s="10">
        <f t="shared" si="2"/>
        <v>32.82128514056225</v>
      </c>
      <c r="N14" s="10">
        <f t="shared" si="3"/>
        <v>80.23492150419861</v>
      </c>
      <c r="O14" s="7" t="s">
        <v>41</v>
      </c>
    </row>
    <row r="15" spans="1:15" ht="12.75">
      <c r="A15" s="10">
        <v>8</v>
      </c>
      <c r="B15" s="10">
        <v>108003</v>
      </c>
      <c r="C15" s="10"/>
      <c r="D15" s="10"/>
      <c r="E15" s="10"/>
      <c r="F15" s="10">
        <v>8</v>
      </c>
      <c r="G15" s="10" t="s">
        <v>24</v>
      </c>
      <c r="H15" s="10">
        <v>35.5</v>
      </c>
      <c r="I15" s="13">
        <f t="shared" si="0"/>
        <v>24.204545454545453</v>
      </c>
      <c r="J15" s="13">
        <v>7.6</v>
      </c>
      <c r="K15" s="10">
        <f t="shared" si="1"/>
        <v>26.6</v>
      </c>
      <c r="L15" s="10">
        <v>59.3</v>
      </c>
      <c r="M15" s="10">
        <f t="shared" si="2"/>
        <v>27.563237774030355</v>
      </c>
      <c r="N15" s="10">
        <f t="shared" si="3"/>
        <v>78.3677832285758</v>
      </c>
      <c r="O15" s="7" t="s">
        <v>41</v>
      </c>
    </row>
    <row r="16" spans="1:15" ht="12.75">
      <c r="A16" s="2">
        <v>9</v>
      </c>
      <c r="B16" s="2">
        <v>108009</v>
      </c>
      <c r="C16" s="6"/>
      <c r="D16" s="6"/>
      <c r="E16" s="6"/>
      <c r="F16" s="6">
        <v>8</v>
      </c>
      <c r="G16" s="2" t="s">
        <v>24</v>
      </c>
      <c r="H16" s="2">
        <v>38</v>
      </c>
      <c r="I16" s="5">
        <f t="shared" si="0"/>
        <v>25.90909090909091</v>
      </c>
      <c r="J16" s="2">
        <v>6.4</v>
      </c>
      <c r="K16" s="2">
        <f t="shared" si="1"/>
        <v>22.4</v>
      </c>
      <c r="L16" s="6">
        <v>55.4</v>
      </c>
      <c r="M16" s="2">
        <f t="shared" si="2"/>
        <v>29.50361010830325</v>
      </c>
      <c r="N16" s="2">
        <f t="shared" si="3"/>
        <v>77.81270101739416</v>
      </c>
      <c r="O16" s="7" t="s">
        <v>41</v>
      </c>
    </row>
    <row r="17" spans="1:15" ht="12.75">
      <c r="A17" s="2">
        <v>10</v>
      </c>
      <c r="B17" s="2">
        <v>108005</v>
      </c>
      <c r="C17" s="6"/>
      <c r="D17" s="6"/>
      <c r="E17" s="6"/>
      <c r="F17" s="6">
        <v>8</v>
      </c>
      <c r="G17" s="2" t="s">
        <v>24</v>
      </c>
      <c r="H17" s="5">
        <v>29.5</v>
      </c>
      <c r="I17" s="13">
        <f t="shared" si="0"/>
        <v>20.113636363636363</v>
      </c>
      <c r="J17" s="2">
        <v>7.8</v>
      </c>
      <c r="K17" s="10">
        <f t="shared" si="1"/>
        <v>27.3</v>
      </c>
      <c r="L17" s="6">
        <v>56.9</v>
      </c>
      <c r="M17" s="10">
        <f t="shared" si="2"/>
        <v>28.72583479789104</v>
      </c>
      <c r="N17" s="10">
        <f t="shared" si="3"/>
        <v>76.13947116152741</v>
      </c>
      <c r="O17" s="7" t="s">
        <v>41</v>
      </c>
    </row>
    <row r="18" spans="1:15" ht="12.75">
      <c r="A18" s="2">
        <v>11</v>
      </c>
      <c r="B18" s="2">
        <v>107001</v>
      </c>
      <c r="C18" s="6"/>
      <c r="D18" s="6"/>
      <c r="E18" s="6"/>
      <c r="F18" s="6">
        <v>7</v>
      </c>
      <c r="G18" s="2" t="s">
        <v>24</v>
      </c>
      <c r="H18" s="2">
        <v>24.5</v>
      </c>
      <c r="I18" s="5">
        <f t="shared" si="0"/>
        <v>16.704545454545453</v>
      </c>
      <c r="J18" s="2">
        <v>7.4</v>
      </c>
      <c r="K18" s="2">
        <f t="shared" si="1"/>
        <v>25.9</v>
      </c>
      <c r="L18" s="6">
        <v>53.3</v>
      </c>
      <c r="M18" s="2">
        <f t="shared" si="2"/>
        <v>30.666041275797376</v>
      </c>
      <c r="N18" s="2">
        <f t="shared" si="3"/>
        <v>73.27058673034283</v>
      </c>
      <c r="O18" s="7" t="s">
        <v>41</v>
      </c>
    </row>
    <row r="19" spans="1:15" ht="12.75">
      <c r="A19" s="10">
        <v>12</v>
      </c>
      <c r="B19" s="10">
        <v>108013</v>
      </c>
      <c r="C19" s="10"/>
      <c r="D19" s="10"/>
      <c r="E19" s="10"/>
      <c r="F19" s="10">
        <v>8</v>
      </c>
      <c r="G19" s="10" t="s">
        <v>24</v>
      </c>
      <c r="H19" s="10">
        <v>25</v>
      </c>
      <c r="I19" s="13">
        <f t="shared" si="0"/>
        <v>17.045454545454547</v>
      </c>
      <c r="J19" s="12">
        <v>6.2</v>
      </c>
      <c r="K19" s="10">
        <f t="shared" si="1"/>
        <v>21.7</v>
      </c>
      <c r="L19" s="10">
        <v>59.8</v>
      </c>
      <c r="M19" s="10">
        <f t="shared" si="2"/>
        <v>27.33277591973244</v>
      </c>
      <c r="N19" s="10">
        <f t="shared" si="3"/>
        <v>66.07823046518699</v>
      </c>
      <c r="O19" s="7" t="s">
        <v>41</v>
      </c>
    </row>
  </sheetData>
  <sheetProtection/>
  <autoFilter ref="A7:O7">
    <sortState ref="A8:O19">
      <sortCondition descending="1" sortBy="value" ref="N8:N19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H19" sqref="H19"/>
    </sheetView>
  </sheetViews>
  <sheetFormatPr defaultColWidth="9.00390625" defaultRowHeight="12.75"/>
  <cols>
    <col min="3" max="3" width="3.25390625" style="0" customWidth="1"/>
    <col min="4" max="4" width="4.25390625" style="0" customWidth="1"/>
    <col min="5" max="5" width="3.75390625" style="0" customWidth="1"/>
    <col min="7" max="7" width="10.125" style="0" customWidth="1"/>
    <col min="15" max="15" width="13.2539062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44</v>
      </c>
      <c r="D3" t="s">
        <v>5</v>
      </c>
      <c r="E3">
        <v>10</v>
      </c>
      <c r="H3" t="s">
        <v>6</v>
      </c>
      <c r="I3">
        <f>MIN(L8:L11)</f>
        <v>40.1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18" t="s">
        <v>9</v>
      </c>
      <c r="I6" s="19"/>
      <c r="J6" s="20"/>
      <c r="K6" s="20"/>
      <c r="L6" s="18" t="s">
        <v>10</v>
      </c>
      <c r="M6" s="19"/>
    </row>
    <row r="7" spans="1:15" ht="12.75">
      <c r="A7" s="2" t="s">
        <v>11</v>
      </c>
      <c r="B7" s="2" t="s">
        <v>12</v>
      </c>
      <c r="C7" s="2"/>
      <c r="D7" s="2"/>
      <c r="E7" s="2"/>
      <c r="F7" s="2" t="s">
        <v>13</v>
      </c>
      <c r="G7" s="2" t="s">
        <v>14</v>
      </c>
      <c r="H7" s="2" t="s">
        <v>15</v>
      </c>
      <c r="I7" s="2" t="s">
        <v>16</v>
      </c>
      <c r="J7" s="2" t="s">
        <v>15</v>
      </c>
      <c r="K7" s="2" t="s">
        <v>16</v>
      </c>
      <c r="L7" s="2" t="s">
        <v>15</v>
      </c>
      <c r="M7" s="2" t="s">
        <v>16</v>
      </c>
      <c r="N7" s="2" t="s">
        <v>17</v>
      </c>
      <c r="O7" s="6" t="s">
        <v>29</v>
      </c>
    </row>
    <row r="8" spans="1:15" s="15" customFormat="1" ht="12.75">
      <c r="A8" s="10">
        <v>1</v>
      </c>
      <c r="B8" s="10">
        <v>108015</v>
      </c>
      <c r="C8" s="10"/>
      <c r="D8" s="10"/>
      <c r="E8" s="10"/>
      <c r="F8" s="10">
        <v>8</v>
      </c>
      <c r="G8" s="10" t="s">
        <v>24</v>
      </c>
      <c r="H8" s="10">
        <v>30.5</v>
      </c>
      <c r="I8" s="13">
        <f aca="true" t="shared" si="0" ref="I8:I15">$B$2*H8/$B$3</f>
        <v>20.795454545454547</v>
      </c>
      <c r="J8" s="12">
        <v>9.4</v>
      </c>
      <c r="K8" s="10">
        <f aca="true" t="shared" si="1" ref="K8:K15">$E$2*J8/$E$3</f>
        <v>32.9</v>
      </c>
      <c r="L8" s="10">
        <v>40.6</v>
      </c>
      <c r="M8" s="10">
        <f aca="true" t="shared" si="2" ref="M8:M15">$I$2*$I$3/L8</f>
        <v>34.56896551724138</v>
      </c>
      <c r="N8" s="10">
        <f aca="true" t="shared" si="3" ref="N8:N15">SUM(I8,K8,M8)</f>
        <v>88.26442006269593</v>
      </c>
      <c r="O8" s="14" t="s">
        <v>40</v>
      </c>
    </row>
    <row r="9" spans="1:15" ht="12.75">
      <c r="A9" s="2">
        <v>2</v>
      </c>
      <c r="B9" s="2">
        <v>108004</v>
      </c>
      <c r="C9" s="2"/>
      <c r="D9" s="2"/>
      <c r="E9" s="2"/>
      <c r="F9" s="2">
        <v>8</v>
      </c>
      <c r="G9" s="2" t="s">
        <v>24</v>
      </c>
      <c r="H9" s="3" t="s">
        <v>28</v>
      </c>
      <c r="I9" s="5">
        <f t="shared" si="0"/>
        <v>20.795454545454547</v>
      </c>
      <c r="J9" s="4">
        <v>6</v>
      </c>
      <c r="K9" s="2">
        <f t="shared" si="1"/>
        <v>21</v>
      </c>
      <c r="L9" s="2">
        <v>40.1</v>
      </c>
      <c r="M9" s="2">
        <f t="shared" si="2"/>
        <v>35</v>
      </c>
      <c r="N9" s="2">
        <f t="shared" si="3"/>
        <v>76.79545454545455</v>
      </c>
      <c r="O9" s="7" t="s">
        <v>42</v>
      </c>
    </row>
    <row r="10" spans="1:15" ht="12.75">
      <c r="A10" s="2">
        <v>4</v>
      </c>
      <c r="B10" s="2">
        <v>108006</v>
      </c>
      <c r="C10" s="2"/>
      <c r="D10" s="2"/>
      <c r="E10" s="2"/>
      <c r="F10" s="2">
        <v>8</v>
      </c>
      <c r="G10" s="2" t="s">
        <v>24</v>
      </c>
      <c r="H10" s="2">
        <v>34.5</v>
      </c>
      <c r="I10" s="5">
        <f t="shared" si="0"/>
        <v>23.522727272727273</v>
      </c>
      <c r="J10" s="2">
        <v>5.4</v>
      </c>
      <c r="K10" s="2">
        <f t="shared" si="1"/>
        <v>18.9</v>
      </c>
      <c r="L10" s="2">
        <v>42</v>
      </c>
      <c r="M10" s="2">
        <f t="shared" si="2"/>
        <v>33.416666666666664</v>
      </c>
      <c r="N10" s="2">
        <f t="shared" si="3"/>
        <v>75.83939393939394</v>
      </c>
      <c r="O10" s="7" t="s">
        <v>42</v>
      </c>
    </row>
    <row r="11" spans="1:15" ht="12.75">
      <c r="A11" s="2">
        <v>7</v>
      </c>
      <c r="B11" s="2">
        <v>107005</v>
      </c>
      <c r="C11" s="2"/>
      <c r="D11" s="2"/>
      <c r="E11" s="2"/>
      <c r="F11" s="2">
        <v>7</v>
      </c>
      <c r="G11" s="2" t="s">
        <v>24</v>
      </c>
      <c r="H11" s="3" t="s">
        <v>37</v>
      </c>
      <c r="I11" s="5">
        <f t="shared" si="0"/>
        <v>22.15909090909091</v>
      </c>
      <c r="J11" s="4">
        <v>5.1</v>
      </c>
      <c r="K11" s="2">
        <f t="shared" si="1"/>
        <v>17.85</v>
      </c>
      <c r="L11" s="2">
        <v>40.5</v>
      </c>
      <c r="M11" s="2">
        <f t="shared" si="2"/>
        <v>34.65432098765432</v>
      </c>
      <c r="N11" s="2">
        <f t="shared" si="3"/>
        <v>74.66341189674523</v>
      </c>
      <c r="O11" s="7" t="s">
        <v>41</v>
      </c>
    </row>
    <row r="12" spans="1:15" ht="12.75">
      <c r="A12" s="2">
        <v>6</v>
      </c>
      <c r="B12" s="2">
        <v>108007</v>
      </c>
      <c r="C12" s="2"/>
      <c r="D12" s="2"/>
      <c r="E12" s="2"/>
      <c r="F12" s="2">
        <v>8</v>
      </c>
      <c r="G12" s="2" t="s">
        <v>24</v>
      </c>
      <c r="H12" s="2">
        <v>33.5</v>
      </c>
      <c r="I12" s="5">
        <f t="shared" si="0"/>
        <v>22.84090909090909</v>
      </c>
      <c r="J12" s="2">
        <v>5.3</v>
      </c>
      <c r="K12" s="2">
        <f t="shared" si="1"/>
        <v>18.55</v>
      </c>
      <c r="L12" s="2">
        <v>44.3</v>
      </c>
      <c r="M12" s="2">
        <f t="shared" si="2"/>
        <v>31.68171557562077</v>
      </c>
      <c r="N12" s="2">
        <f t="shared" si="3"/>
        <v>73.07262466652986</v>
      </c>
      <c r="O12" s="7" t="s">
        <v>41</v>
      </c>
    </row>
    <row r="13" spans="1:15" ht="12.75">
      <c r="A13" s="2">
        <v>3</v>
      </c>
      <c r="B13" s="2">
        <v>108008</v>
      </c>
      <c r="C13" s="2"/>
      <c r="D13" s="2"/>
      <c r="E13" s="2"/>
      <c r="F13" s="2">
        <v>8</v>
      </c>
      <c r="G13" s="2" t="s">
        <v>24</v>
      </c>
      <c r="H13" s="2">
        <v>34.5</v>
      </c>
      <c r="I13" s="5">
        <f t="shared" si="0"/>
        <v>23.522727272727273</v>
      </c>
      <c r="J13" s="2">
        <v>7.2</v>
      </c>
      <c r="K13" s="2">
        <f t="shared" si="1"/>
        <v>25.2</v>
      </c>
      <c r="L13" s="2">
        <v>58.6</v>
      </c>
      <c r="M13" s="2">
        <f t="shared" si="2"/>
        <v>23.950511945392492</v>
      </c>
      <c r="N13" s="2">
        <f t="shared" si="3"/>
        <v>72.67323921811976</v>
      </c>
      <c r="O13" s="7" t="s">
        <v>41</v>
      </c>
    </row>
    <row r="14" spans="1:15" ht="12.75">
      <c r="A14" s="2">
        <v>5</v>
      </c>
      <c r="B14" s="2">
        <v>108011</v>
      </c>
      <c r="C14" s="2"/>
      <c r="D14" s="2"/>
      <c r="E14" s="2"/>
      <c r="F14" s="2">
        <v>8</v>
      </c>
      <c r="G14" s="2" t="s">
        <v>24</v>
      </c>
      <c r="H14" s="2">
        <v>34</v>
      </c>
      <c r="I14" s="5">
        <f t="shared" si="0"/>
        <v>23.181818181818183</v>
      </c>
      <c r="J14" s="2">
        <v>5.5</v>
      </c>
      <c r="K14" s="2">
        <f t="shared" si="1"/>
        <v>19.25</v>
      </c>
      <c r="L14" s="2">
        <v>48.7</v>
      </c>
      <c r="M14" s="2">
        <f t="shared" si="2"/>
        <v>28.819301848049278</v>
      </c>
      <c r="N14" s="2">
        <f t="shared" si="3"/>
        <v>71.25112002986747</v>
      </c>
      <c r="O14" s="7" t="s">
        <v>41</v>
      </c>
    </row>
    <row r="15" spans="1:15" ht="12.75">
      <c r="A15" s="2">
        <v>8</v>
      </c>
      <c r="B15" s="2">
        <v>107002</v>
      </c>
      <c r="C15" s="2"/>
      <c r="D15" s="2"/>
      <c r="E15" s="2"/>
      <c r="F15" s="2">
        <v>7</v>
      </c>
      <c r="G15" s="2" t="s">
        <v>24</v>
      </c>
      <c r="H15" s="3" t="s">
        <v>37</v>
      </c>
      <c r="I15" s="5">
        <f t="shared" si="0"/>
        <v>22.15909090909091</v>
      </c>
      <c r="J15" s="4">
        <v>4.2</v>
      </c>
      <c r="K15" s="2">
        <f t="shared" si="1"/>
        <v>14.7</v>
      </c>
      <c r="L15" s="2">
        <v>45</v>
      </c>
      <c r="M15" s="2">
        <f t="shared" si="2"/>
        <v>31.18888888888889</v>
      </c>
      <c r="N15" s="2">
        <f t="shared" si="3"/>
        <v>68.04797979797979</v>
      </c>
      <c r="O15" s="7" t="s">
        <v>41</v>
      </c>
    </row>
  </sheetData>
  <sheetProtection/>
  <autoFilter ref="A7:O7">
    <sortState ref="A8:O15">
      <sortCondition descending="1" sortBy="value" ref="N8:N15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33" sqref="K33"/>
    </sheetView>
  </sheetViews>
  <sheetFormatPr defaultColWidth="9.00390625" defaultRowHeight="12.75"/>
  <cols>
    <col min="3" max="3" width="3.375" style="0" customWidth="1"/>
    <col min="4" max="4" width="4.25390625" style="0" customWidth="1"/>
    <col min="5" max="5" width="3.75390625" style="0" customWidth="1"/>
    <col min="15" max="15" width="15.12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32</v>
      </c>
      <c r="D3" t="s">
        <v>5</v>
      </c>
      <c r="E3">
        <v>10</v>
      </c>
      <c r="H3" t="s">
        <v>6</v>
      </c>
      <c r="I3">
        <v>23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18" t="s">
        <v>9</v>
      </c>
      <c r="I6" s="19"/>
      <c r="J6" s="20"/>
      <c r="K6" s="20"/>
      <c r="L6" s="18" t="s">
        <v>21</v>
      </c>
      <c r="M6" s="19"/>
    </row>
    <row r="7" spans="1:15" ht="12.75">
      <c r="A7" s="2" t="s">
        <v>11</v>
      </c>
      <c r="B7" s="2" t="s">
        <v>12</v>
      </c>
      <c r="C7" s="2"/>
      <c r="D7" s="2"/>
      <c r="E7" s="2"/>
      <c r="F7" s="2" t="s">
        <v>13</v>
      </c>
      <c r="G7" s="2" t="s">
        <v>14</v>
      </c>
      <c r="H7" s="2" t="s">
        <v>15</v>
      </c>
      <c r="I7" s="2" t="s">
        <v>16</v>
      </c>
      <c r="J7" s="2" t="s">
        <v>15</v>
      </c>
      <c r="K7" s="2" t="s">
        <v>16</v>
      </c>
      <c r="L7" s="2" t="s">
        <v>15</v>
      </c>
      <c r="M7" s="2" t="s">
        <v>16</v>
      </c>
      <c r="N7" s="2" t="s">
        <v>17</v>
      </c>
      <c r="O7" s="6" t="s">
        <v>29</v>
      </c>
    </row>
    <row r="8" spans="1:15" ht="12.75">
      <c r="A8" s="2">
        <v>11</v>
      </c>
      <c r="B8" s="7">
        <v>106002</v>
      </c>
      <c r="C8" s="2"/>
      <c r="D8" s="2"/>
      <c r="E8" s="2"/>
      <c r="F8" s="6">
        <v>6</v>
      </c>
      <c r="G8" s="2" t="s">
        <v>24</v>
      </c>
      <c r="H8" s="2">
        <v>25</v>
      </c>
      <c r="I8" s="5">
        <f aca="true" t="shared" si="0" ref="I8:I20">$B$2*H8/$B$3</f>
        <v>23.4375</v>
      </c>
      <c r="J8" s="6">
        <v>7.4</v>
      </c>
      <c r="K8" s="2">
        <f aca="true" t="shared" si="1" ref="K8:K20">$E$2*J8/$E$3</f>
        <v>25.9</v>
      </c>
      <c r="L8" s="6">
        <v>15</v>
      </c>
      <c r="M8" s="2">
        <f aca="true" t="shared" si="2" ref="M8:M20">$I$2*$I$3/L8</f>
        <v>53.666666666666664</v>
      </c>
      <c r="N8" s="2">
        <f aca="true" t="shared" si="3" ref="N8:N20">SUM(I8,K8,M8)</f>
        <v>103.00416666666666</v>
      </c>
      <c r="O8" s="7" t="s">
        <v>40</v>
      </c>
    </row>
    <row r="9" spans="1:15" ht="12.75">
      <c r="A9" s="2">
        <v>13</v>
      </c>
      <c r="B9" s="7">
        <v>105009</v>
      </c>
      <c r="C9" s="6"/>
      <c r="D9" s="2"/>
      <c r="E9" s="2"/>
      <c r="F9" s="6">
        <v>5</v>
      </c>
      <c r="G9" s="2" t="s">
        <v>24</v>
      </c>
      <c r="H9" s="2">
        <v>26</v>
      </c>
      <c r="I9" s="5">
        <f t="shared" si="0"/>
        <v>24.375</v>
      </c>
      <c r="J9" s="2">
        <v>8.8</v>
      </c>
      <c r="K9" s="2">
        <f t="shared" si="1"/>
        <v>30.8</v>
      </c>
      <c r="L9" s="2">
        <v>17</v>
      </c>
      <c r="M9" s="2">
        <f t="shared" si="2"/>
        <v>47.35294117647059</v>
      </c>
      <c r="N9" s="2">
        <f t="shared" si="3"/>
        <v>102.52794117647059</v>
      </c>
      <c r="O9" s="7" t="s">
        <v>42</v>
      </c>
    </row>
    <row r="10" spans="1:15" ht="12.75">
      <c r="A10" s="2">
        <v>10</v>
      </c>
      <c r="B10" s="2">
        <v>105008</v>
      </c>
      <c r="C10" s="2"/>
      <c r="D10" s="2"/>
      <c r="E10" s="2"/>
      <c r="F10" s="2">
        <v>5</v>
      </c>
      <c r="G10" s="2" t="s">
        <v>24</v>
      </c>
      <c r="H10" s="2">
        <v>29</v>
      </c>
      <c r="I10" s="5">
        <f t="shared" si="0"/>
        <v>27.1875</v>
      </c>
      <c r="J10" s="2">
        <v>7.4</v>
      </c>
      <c r="K10" s="2">
        <f t="shared" si="1"/>
        <v>25.9</v>
      </c>
      <c r="L10" s="2">
        <v>18</v>
      </c>
      <c r="M10" s="2">
        <f t="shared" si="2"/>
        <v>44.72222222222222</v>
      </c>
      <c r="N10" s="2">
        <f t="shared" si="3"/>
        <v>97.80972222222222</v>
      </c>
      <c r="O10" s="7" t="s">
        <v>42</v>
      </c>
    </row>
    <row r="11" spans="1:15" ht="12.75">
      <c r="A11" s="2">
        <v>5</v>
      </c>
      <c r="B11" s="2">
        <v>105007</v>
      </c>
      <c r="C11" s="2"/>
      <c r="D11" s="2"/>
      <c r="E11" s="2"/>
      <c r="F11" s="2">
        <v>5</v>
      </c>
      <c r="G11" s="2" t="s">
        <v>24</v>
      </c>
      <c r="H11" s="3" t="s">
        <v>25</v>
      </c>
      <c r="I11" s="5">
        <f t="shared" si="0"/>
        <v>15</v>
      </c>
      <c r="J11" s="4">
        <v>8.6</v>
      </c>
      <c r="K11" s="2">
        <f t="shared" si="1"/>
        <v>30.1</v>
      </c>
      <c r="L11" s="2">
        <v>22</v>
      </c>
      <c r="M11" s="2">
        <f t="shared" si="2"/>
        <v>36.59090909090909</v>
      </c>
      <c r="N11" s="2">
        <f t="shared" si="3"/>
        <v>81.69090909090909</v>
      </c>
      <c r="O11" s="7" t="s">
        <v>42</v>
      </c>
    </row>
    <row r="12" spans="1:15" ht="12.75">
      <c r="A12" s="2">
        <v>9</v>
      </c>
      <c r="B12" s="2">
        <v>106001</v>
      </c>
      <c r="C12" s="2"/>
      <c r="D12" s="2"/>
      <c r="E12" s="2"/>
      <c r="F12" s="2">
        <v>6</v>
      </c>
      <c r="G12" s="2" t="s">
        <v>24</v>
      </c>
      <c r="H12" s="2">
        <v>11</v>
      </c>
      <c r="I12" s="5">
        <f t="shared" si="0"/>
        <v>10.3125</v>
      </c>
      <c r="J12" s="2">
        <v>4.8</v>
      </c>
      <c r="K12" s="2">
        <f t="shared" si="1"/>
        <v>16.8</v>
      </c>
      <c r="L12" s="2">
        <v>15</v>
      </c>
      <c r="M12" s="2">
        <f t="shared" si="2"/>
        <v>53.666666666666664</v>
      </c>
      <c r="N12" s="2">
        <f t="shared" si="3"/>
        <v>80.77916666666667</v>
      </c>
      <c r="O12" s="7" t="s">
        <v>42</v>
      </c>
    </row>
    <row r="13" spans="1:15" ht="12.75">
      <c r="A13" s="2">
        <v>7</v>
      </c>
      <c r="B13" s="2">
        <v>106008</v>
      </c>
      <c r="C13" s="2"/>
      <c r="D13" s="2"/>
      <c r="E13" s="2"/>
      <c r="F13" s="2">
        <v>6</v>
      </c>
      <c r="G13" s="2" t="s">
        <v>24</v>
      </c>
      <c r="H13" s="2">
        <v>6</v>
      </c>
      <c r="I13" s="5">
        <f t="shared" si="0"/>
        <v>5.625</v>
      </c>
      <c r="J13" s="2">
        <v>2</v>
      </c>
      <c r="K13" s="2">
        <f t="shared" si="1"/>
        <v>7</v>
      </c>
      <c r="L13" s="2">
        <v>13</v>
      </c>
      <c r="M13" s="2">
        <f t="shared" si="2"/>
        <v>61.92307692307692</v>
      </c>
      <c r="N13" s="2">
        <f t="shared" si="3"/>
        <v>74.54807692307692</v>
      </c>
      <c r="O13" s="7" t="s">
        <v>41</v>
      </c>
    </row>
    <row r="14" spans="1:15" ht="12.75">
      <c r="A14" s="2">
        <v>8</v>
      </c>
      <c r="B14" s="2">
        <v>106009</v>
      </c>
      <c r="C14" s="2"/>
      <c r="D14" s="2"/>
      <c r="E14" s="2"/>
      <c r="F14" s="2">
        <v>6</v>
      </c>
      <c r="G14" s="2" t="s">
        <v>24</v>
      </c>
      <c r="H14" s="2">
        <v>11</v>
      </c>
      <c r="I14" s="5">
        <f t="shared" si="0"/>
        <v>10.3125</v>
      </c>
      <c r="J14" s="2">
        <v>3.5</v>
      </c>
      <c r="K14" s="2">
        <f t="shared" si="1"/>
        <v>12.25</v>
      </c>
      <c r="L14" s="2">
        <v>17</v>
      </c>
      <c r="M14" s="2">
        <f t="shared" si="2"/>
        <v>47.35294117647059</v>
      </c>
      <c r="N14" s="2">
        <f t="shared" si="3"/>
        <v>69.91544117647058</v>
      </c>
      <c r="O14" s="7" t="s">
        <v>41</v>
      </c>
    </row>
    <row r="15" spans="1:15" ht="12.75">
      <c r="A15" s="2">
        <v>12</v>
      </c>
      <c r="B15" s="7">
        <v>106010</v>
      </c>
      <c r="C15" s="2"/>
      <c r="D15" s="2"/>
      <c r="E15" s="2"/>
      <c r="F15" s="6">
        <v>6</v>
      </c>
      <c r="G15" s="2" t="s">
        <v>24</v>
      </c>
      <c r="H15" s="2">
        <v>11</v>
      </c>
      <c r="I15" s="5">
        <f t="shared" si="0"/>
        <v>10.3125</v>
      </c>
      <c r="J15" s="6">
        <v>2.5</v>
      </c>
      <c r="K15" s="2">
        <f t="shared" si="1"/>
        <v>8.75</v>
      </c>
      <c r="L15" s="2">
        <v>16</v>
      </c>
      <c r="M15" s="2">
        <f t="shared" si="2"/>
        <v>50.3125</v>
      </c>
      <c r="N15" s="2">
        <f t="shared" si="3"/>
        <v>69.375</v>
      </c>
      <c r="O15" s="7" t="s">
        <v>41</v>
      </c>
    </row>
    <row r="16" spans="1:15" ht="12.75">
      <c r="A16" s="2">
        <v>6</v>
      </c>
      <c r="B16" s="2">
        <v>106003</v>
      </c>
      <c r="C16" s="2"/>
      <c r="D16" s="2"/>
      <c r="E16" s="2"/>
      <c r="F16" s="2">
        <v>6</v>
      </c>
      <c r="G16" s="2" t="s">
        <v>24</v>
      </c>
      <c r="H16" s="2">
        <v>16</v>
      </c>
      <c r="I16" s="5">
        <f t="shared" si="0"/>
        <v>15</v>
      </c>
      <c r="J16" s="2">
        <v>2</v>
      </c>
      <c r="K16" s="2">
        <f t="shared" si="1"/>
        <v>7</v>
      </c>
      <c r="L16" s="2">
        <v>18</v>
      </c>
      <c r="M16" s="2">
        <f t="shared" si="2"/>
        <v>44.72222222222222</v>
      </c>
      <c r="N16" s="2">
        <f t="shared" si="3"/>
        <v>66.72222222222223</v>
      </c>
      <c r="O16" s="7" t="s">
        <v>41</v>
      </c>
    </row>
    <row r="17" spans="1:15" ht="12.75">
      <c r="A17" s="2">
        <v>3</v>
      </c>
      <c r="B17" s="2">
        <v>105006</v>
      </c>
      <c r="C17" s="2"/>
      <c r="D17" s="2"/>
      <c r="E17" s="2"/>
      <c r="F17" s="2">
        <v>5</v>
      </c>
      <c r="G17" s="2" t="s">
        <v>24</v>
      </c>
      <c r="H17" s="3" t="s">
        <v>39</v>
      </c>
      <c r="I17" s="5">
        <f t="shared" si="0"/>
        <v>24.375</v>
      </c>
      <c r="J17" s="4">
        <v>1.4</v>
      </c>
      <c r="K17" s="2">
        <f t="shared" si="1"/>
        <v>4.9</v>
      </c>
      <c r="L17" s="2">
        <v>23</v>
      </c>
      <c r="M17" s="2">
        <f t="shared" si="2"/>
        <v>35</v>
      </c>
      <c r="N17" s="2">
        <f t="shared" si="3"/>
        <v>64.275</v>
      </c>
      <c r="O17" s="7" t="s">
        <v>41</v>
      </c>
    </row>
    <row r="18" spans="1:15" ht="12.75">
      <c r="A18" s="2">
        <v>1</v>
      </c>
      <c r="B18" s="2">
        <v>106004</v>
      </c>
      <c r="C18" s="2"/>
      <c r="D18" s="2"/>
      <c r="E18" s="2"/>
      <c r="F18" s="2">
        <v>6</v>
      </c>
      <c r="G18" s="2" t="s">
        <v>24</v>
      </c>
      <c r="H18" s="2">
        <v>10</v>
      </c>
      <c r="I18" s="5">
        <f t="shared" si="0"/>
        <v>9.375</v>
      </c>
      <c r="J18" s="4">
        <v>2.2</v>
      </c>
      <c r="K18" s="2">
        <f t="shared" si="1"/>
        <v>7.7</v>
      </c>
      <c r="L18" s="2">
        <v>18</v>
      </c>
      <c r="M18" s="2">
        <f t="shared" si="2"/>
        <v>44.72222222222222</v>
      </c>
      <c r="N18" s="2">
        <f t="shared" si="3"/>
        <v>61.79722222222222</v>
      </c>
      <c r="O18" s="7" t="s">
        <v>41</v>
      </c>
    </row>
    <row r="19" spans="1:15" ht="12.75">
      <c r="A19" s="2">
        <v>2</v>
      </c>
      <c r="B19" s="2">
        <v>106005</v>
      </c>
      <c r="C19" s="2"/>
      <c r="D19" s="2"/>
      <c r="E19" s="2"/>
      <c r="F19" s="2">
        <v>6</v>
      </c>
      <c r="G19" s="2" t="s">
        <v>24</v>
      </c>
      <c r="H19" s="3" t="s">
        <v>38</v>
      </c>
      <c r="I19" s="5">
        <f t="shared" si="0"/>
        <v>7.5</v>
      </c>
      <c r="J19" s="4">
        <v>1.5</v>
      </c>
      <c r="K19" s="2">
        <f t="shared" si="1"/>
        <v>5.25</v>
      </c>
      <c r="L19" s="2">
        <v>22.2</v>
      </c>
      <c r="M19" s="2">
        <f t="shared" si="2"/>
        <v>36.26126126126126</v>
      </c>
      <c r="N19" s="2">
        <f t="shared" si="3"/>
        <v>49.01126126126126</v>
      </c>
      <c r="O19" s="7" t="s">
        <v>41</v>
      </c>
    </row>
    <row r="20" spans="1:15" ht="12.75">
      <c r="A20" s="2">
        <v>4</v>
      </c>
      <c r="B20" s="2">
        <v>106007</v>
      </c>
      <c r="C20" s="2"/>
      <c r="D20" s="2"/>
      <c r="E20" s="2"/>
      <c r="F20" s="2">
        <v>6</v>
      </c>
      <c r="G20" s="2" t="s">
        <v>24</v>
      </c>
      <c r="H20" s="2">
        <v>11</v>
      </c>
      <c r="I20" s="5">
        <f t="shared" si="0"/>
        <v>10.3125</v>
      </c>
      <c r="J20" s="2">
        <v>2.1</v>
      </c>
      <c r="K20" s="2">
        <f t="shared" si="1"/>
        <v>7.35</v>
      </c>
      <c r="L20" s="2">
        <v>27</v>
      </c>
      <c r="M20" s="2">
        <f t="shared" si="2"/>
        <v>29.814814814814813</v>
      </c>
      <c r="N20" s="2">
        <f t="shared" si="3"/>
        <v>47.47731481481482</v>
      </c>
      <c r="O20" s="7" t="s">
        <v>41</v>
      </c>
    </row>
  </sheetData>
  <sheetProtection/>
  <autoFilter ref="A7:N7">
    <sortState ref="A8:N20">
      <sortCondition descending="1" sortBy="value" ref="N8:N20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3" max="3" width="3.75390625" style="0" customWidth="1"/>
    <col min="4" max="4" width="4.00390625" style="0" customWidth="1"/>
    <col min="5" max="5" width="4.25390625" style="0" customWidth="1"/>
    <col min="15" max="15" width="11.875" style="0" customWidth="1"/>
  </cols>
  <sheetData>
    <row r="1" ht="12.75">
      <c r="D1" t="s">
        <v>0</v>
      </c>
    </row>
    <row r="2" spans="1:9" ht="12.75">
      <c r="A2" t="s">
        <v>1</v>
      </c>
      <c r="B2">
        <v>30</v>
      </c>
      <c r="D2" t="s">
        <v>2</v>
      </c>
      <c r="E2">
        <v>35</v>
      </c>
      <c r="H2" t="s">
        <v>3</v>
      </c>
      <c r="I2">
        <v>35</v>
      </c>
    </row>
    <row r="3" spans="1:9" ht="12.75">
      <c r="A3" t="s">
        <v>4</v>
      </c>
      <c r="B3">
        <v>32</v>
      </c>
      <c r="D3" t="s">
        <v>5</v>
      </c>
      <c r="E3">
        <v>10</v>
      </c>
      <c r="H3" t="s">
        <v>6</v>
      </c>
      <c r="I3">
        <v>16</v>
      </c>
    </row>
    <row r="4" spans="2:8" ht="12.75">
      <c r="B4" t="s">
        <v>7</v>
      </c>
      <c r="H4" t="s">
        <v>8</v>
      </c>
    </row>
    <row r="6" spans="3:13" ht="12.75">
      <c r="C6" s="1"/>
      <c r="D6" s="1"/>
      <c r="E6" s="1"/>
      <c r="F6" s="1"/>
      <c r="H6" s="18" t="s">
        <v>9</v>
      </c>
      <c r="I6" s="19"/>
      <c r="J6" s="20"/>
      <c r="K6" s="20"/>
      <c r="L6" s="18" t="s">
        <v>22</v>
      </c>
      <c r="M6" s="19"/>
    </row>
    <row r="7" spans="1:15" ht="12.75">
      <c r="A7" s="2" t="s">
        <v>11</v>
      </c>
      <c r="B7" s="2" t="s">
        <v>12</v>
      </c>
      <c r="C7" s="2"/>
      <c r="D7" s="2"/>
      <c r="E7" s="2"/>
      <c r="F7" s="2" t="s">
        <v>13</v>
      </c>
      <c r="G7" s="2" t="s">
        <v>14</v>
      </c>
      <c r="H7" s="2" t="s">
        <v>15</v>
      </c>
      <c r="I7" s="2" t="s">
        <v>16</v>
      </c>
      <c r="J7" s="2" t="s">
        <v>15</v>
      </c>
      <c r="K7" s="2" t="s">
        <v>16</v>
      </c>
      <c r="L7" s="2" t="s">
        <v>15</v>
      </c>
      <c r="M7" s="2" t="s">
        <v>16</v>
      </c>
      <c r="N7" s="2" t="s">
        <v>17</v>
      </c>
      <c r="O7" s="6" t="s">
        <v>23</v>
      </c>
    </row>
    <row r="8" spans="1:15" ht="12.75">
      <c r="A8" s="2">
        <v>1</v>
      </c>
      <c r="B8" s="2">
        <v>106013</v>
      </c>
      <c r="C8" s="2"/>
      <c r="D8" s="2"/>
      <c r="E8" s="2"/>
      <c r="F8" s="2">
        <v>6</v>
      </c>
      <c r="G8" s="2" t="s">
        <v>24</v>
      </c>
      <c r="H8" s="2">
        <v>24</v>
      </c>
      <c r="I8" s="5">
        <f aca="true" t="shared" si="0" ref="I8:I13">$B$2*H8/$B$3</f>
        <v>22.5</v>
      </c>
      <c r="J8" s="4">
        <v>7.8</v>
      </c>
      <c r="K8" s="2">
        <f aca="true" t="shared" si="1" ref="K8:K13">$E$2*J8/$E$3</f>
        <v>27.3</v>
      </c>
      <c r="L8" s="2">
        <v>16</v>
      </c>
      <c r="M8" s="2">
        <f aca="true" t="shared" si="2" ref="M8:M13">$I$2*$I$3/L8</f>
        <v>35</v>
      </c>
      <c r="N8" s="2">
        <f aca="true" t="shared" si="3" ref="N8:N13">SUM(I8,K8,M8)</f>
        <v>84.8</v>
      </c>
      <c r="O8" s="7" t="s">
        <v>40</v>
      </c>
    </row>
    <row r="9" spans="1:15" ht="12.75">
      <c r="A9" s="2">
        <v>2</v>
      </c>
      <c r="B9" s="2">
        <v>106014</v>
      </c>
      <c r="C9" s="2"/>
      <c r="D9" s="2"/>
      <c r="E9" s="2"/>
      <c r="F9" s="2">
        <v>6</v>
      </c>
      <c r="G9" s="2" t="s">
        <v>24</v>
      </c>
      <c r="H9" s="2">
        <v>24</v>
      </c>
      <c r="I9" s="5">
        <f t="shared" si="0"/>
        <v>22.5</v>
      </c>
      <c r="J9" s="2">
        <v>7.8</v>
      </c>
      <c r="K9" s="2">
        <f t="shared" si="1"/>
        <v>27.3</v>
      </c>
      <c r="L9" s="2">
        <v>16</v>
      </c>
      <c r="M9" s="2">
        <f t="shared" si="2"/>
        <v>35</v>
      </c>
      <c r="N9" s="2">
        <f t="shared" si="3"/>
        <v>84.8</v>
      </c>
      <c r="O9" s="7" t="s">
        <v>40</v>
      </c>
    </row>
    <row r="10" spans="1:15" ht="12.75">
      <c r="A10" s="2">
        <v>3</v>
      </c>
      <c r="B10" s="2">
        <v>105001</v>
      </c>
      <c r="C10" s="2"/>
      <c r="D10" s="2"/>
      <c r="E10" s="2"/>
      <c r="F10" s="2">
        <v>5</v>
      </c>
      <c r="G10" s="2" t="s">
        <v>24</v>
      </c>
      <c r="H10" s="3" t="s">
        <v>27</v>
      </c>
      <c r="I10" s="5">
        <f t="shared" si="0"/>
        <v>26.25</v>
      </c>
      <c r="J10" s="4">
        <v>6.5</v>
      </c>
      <c r="K10" s="2">
        <f t="shared" si="1"/>
        <v>22.75</v>
      </c>
      <c r="L10" s="2">
        <v>18</v>
      </c>
      <c r="M10" s="2">
        <f t="shared" si="2"/>
        <v>31.11111111111111</v>
      </c>
      <c r="N10" s="2">
        <f t="shared" si="3"/>
        <v>80.11111111111111</v>
      </c>
      <c r="O10" s="7" t="s">
        <v>41</v>
      </c>
    </row>
    <row r="11" spans="1:15" ht="12.75">
      <c r="A11" s="2">
        <v>4</v>
      </c>
      <c r="B11" s="2">
        <v>106012</v>
      </c>
      <c r="C11" s="2"/>
      <c r="D11" s="2"/>
      <c r="E11" s="2"/>
      <c r="F11" s="2">
        <v>6</v>
      </c>
      <c r="G11" s="2" t="s">
        <v>24</v>
      </c>
      <c r="H11" s="2">
        <v>22</v>
      </c>
      <c r="I11" s="5">
        <f t="shared" si="0"/>
        <v>20.625</v>
      </c>
      <c r="J11" s="2">
        <v>5.6</v>
      </c>
      <c r="K11" s="2">
        <f t="shared" si="1"/>
        <v>19.6</v>
      </c>
      <c r="L11" s="2">
        <v>15</v>
      </c>
      <c r="M11" s="2">
        <f t="shared" si="2"/>
        <v>37.333333333333336</v>
      </c>
      <c r="N11" s="2">
        <f t="shared" si="3"/>
        <v>77.55833333333334</v>
      </c>
      <c r="O11" s="7" t="s">
        <v>41</v>
      </c>
    </row>
    <row r="12" spans="1:15" ht="12.75">
      <c r="A12" s="2">
        <v>5</v>
      </c>
      <c r="B12" s="2">
        <v>105004</v>
      </c>
      <c r="C12" s="2"/>
      <c r="D12" s="2"/>
      <c r="E12" s="2"/>
      <c r="F12" s="2">
        <v>5</v>
      </c>
      <c r="G12" s="2" t="s">
        <v>24</v>
      </c>
      <c r="H12" s="2">
        <v>16</v>
      </c>
      <c r="I12" s="5">
        <f t="shared" si="0"/>
        <v>15</v>
      </c>
      <c r="J12" s="2">
        <v>8.2</v>
      </c>
      <c r="K12" s="2">
        <f t="shared" si="1"/>
        <v>28.7</v>
      </c>
      <c r="L12" s="2">
        <v>17</v>
      </c>
      <c r="M12" s="2">
        <f t="shared" si="2"/>
        <v>32.94117647058823</v>
      </c>
      <c r="N12" s="2">
        <f t="shared" si="3"/>
        <v>76.64117647058823</v>
      </c>
      <c r="O12" s="7" t="s">
        <v>41</v>
      </c>
    </row>
    <row r="13" spans="1:15" ht="12.75">
      <c r="A13" s="2">
        <v>6</v>
      </c>
      <c r="B13" s="2">
        <v>106011</v>
      </c>
      <c r="C13" s="2"/>
      <c r="D13" s="2"/>
      <c r="E13" s="2"/>
      <c r="F13" s="2">
        <v>6</v>
      </c>
      <c r="G13" s="2" t="s">
        <v>24</v>
      </c>
      <c r="H13" s="3" t="s">
        <v>25</v>
      </c>
      <c r="I13" s="5">
        <f t="shared" si="0"/>
        <v>15</v>
      </c>
      <c r="J13" s="4">
        <v>6.4</v>
      </c>
      <c r="K13" s="2">
        <f t="shared" si="1"/>
        <v>22.4</v>
      </c>
      <c r="L13" s="2">
        <v>16</v>
      </c>
      <c r="M13" s="2">
        <f t="shared" si="2"/>
        <v>35</v>
      </c>
      <c r="N13" s="2">
        <f t="shared" si="3"/>
        <v>72.4</v>
      </c>
      <c r="O13" s="7" t="s">
        <v>41</v>
      </c>
    </row>
  </sheetData>
  <sheetProtection/>
  <autoFilter ref="A7:O7">
    <sortState ref="A8:O13">
      <sortCondition descending="1" sortBy="value" ref="N8:N13"/>
    </sortState>
  </autoFilter>
  <mergeCells count="3">
    <mergeCell ref="H6:I6"/>
    <mergeCell ref="J6:K6"/>
    <mergeCell ref="L6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Admin</cp:lastModifiedBy>
  <dcterms:created xsi:type="dcterms:W3CDTF">2016-10-05T06:55:28Z</dcterms:created>
  <dcterms:modified xsi:type="dcterms:W3CDTF">2023-10-06T06:03:03Z</dcterms:modified>
  <cp:category/>
  <cp:version/>
  <cp:contentType/>
  <cp:contentStatus/>
</cp:coreProperties>
</file>